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28-K/"/>
    </mc:Choice>
  </mc:AlternateContent>
  <xr:revisionPtr revIDLastSave="454" documentId="8_{EFA7AF56-AE18-4BED-A4B1-A2214DDB1BA1}" xr6:coauthVersionLast="47" xr6:coauthVersionMax="47" xr10:uidLastSave="{98D66E7C-3E5D-4E40-AA08-B8B03B80450A}"/>
  <bookViews>
    <workbookView xWindow="-110" yWindow="-110" windowWidth="19420" windowHeight="10300" xr2:uid="{00000000-000D-0000-FFFF-FFFF00000000}"/>
  </bookViews>
  <sheets>
    <sheet name="Lapas1" sheetId="1" r:id="rId1"/>
  </sheets>
  <definedNames>
    <definedName name="_xlnm.Print_Area" localSheetId="0">Lapas1!$A$1:$O$23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1" l="1"/>
  <c r="J20" i="1" s="1"/>
  <c r="J18" i="1"/>
  <c r="L18" i="1"/>
  <c r="J15" i="1"/>
  <c r="J13" i="1" l="1"/>
  <c r="J16" i="1"/>
</calcChain>
</file>

<file path=xl/sharedStrings.xml><?xml version="1.0" encoding="utf-8"?>
<sst xmlns="http://schemas.openxmlformats.org/spreadsheetml/2006/main" count="55" uniqueCount="48">
  <si>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</si>
  <si>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</si>
  <si>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</si>
  <si>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</si>
  <si>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</si>
  <si>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</si>
  <si>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</si>
  <si>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</si>
  <si>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</si>
  <si>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</si>
  <si>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</si>
  <si>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</si>
  <si>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</si>
  <si>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</si>
  <si>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</si>
  <si>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</si>
  <si>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</si>
  <si>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</si>
  <si>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</si>
  <si>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</si>
  <si>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</si>
  <si>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</si>
  <si>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 xml:space="preserve">PATVIRTINTA 
Ukmergės miesto vietos veiklos grupės valdybos susirinkimo
        _____   m.    ______  d. protokolu Nr.      </t>
  </si>
  <si>
    <t>Ukmergės miesto vietos veiklos grupė</t>
  </si>
  <si>
    <r>
      <t>NR. 1</t>
    </r>
    <r>
      <rPr>
        <b/>
        <u/>
        <sz val="11"/>
        <rFont val="Times New Roman"/>
        <family val="1"/>
        <charset val="186"/>
      </rPr>
      <t xml:space="preserve">                                       </t>
    </r>
  </si>
  <si>
    <t>1.</t>
  </si>
  <si>
    <t>ESF+</t>
  </si>
  <si>
    <t>2.</t>
  </si>
  <si>
    <t>11-528-K</t>
  </si>
  <si>
    <t>11-528-K-0001</t>
  </si>
  <si>
    <t>11-528-K-0002</t>
  </si>
  <si>
    <t>3.</t>
  </si>
  <si>
    <t>11-528-K-0003</t>
  </si>
  <si>
    <t>1.2.3. veiksmas "Įgyvendinti socialinių inovacijų veiklas neformalaus ugdymo ir (arba) iniciatyvų srityse"</t>
  </si>
  <si>
    <t>VšĮ Miesto idėjų namai
302492368
Klaipėdos g. 9-8, 20130 Ukmergės m., Ukmergės r. sav.
Direktorė, Sonata Ordė
+370 610 61041
sonata.orde@gmail.com</t>
  </si>
  <si>
    <t>"Žaisti lengva"</t>
  </si>
  <si>
    <t xml:space="preserve">VŠĮ COEN BACKELANDT FOUNDATION
LITHUANIA
305307885
+370 615 16894
raimonda.balandiene@
gmail.com
Ukmergės "Šilo" progimnazija
190342531
+370 340 60004
rastine@silo.ukmerge.lm.lt
</t>
  </si>
  <si>
    <r>
      <rPr>
        <b/>
        <sz val="11"/>
        <rFont val="Times New Roman"/>
        <family val="1"/>
        <charset val="186"/>
      </rPr>
      <t>Projekto tikslas</t>
    </r>
    <r>
      <rPr>
        <sz val="11"/>
        <rFont val="Times New Roman"/>
        <family val="1"/>
        <charset val="186"/>
      </rPr>
      <t xml:space="preserve"> - skatinti integruotą ir įtraukią socialinę plėtrą Ukmergės mieste investuojant į neformalų švietimą, mokymą ir mokymąsi taip stiprinti vaikų socialinę įtrauktį, ugdyti jų kūrybiškumą, emocinį intelektą bei pojūčių integraciją, pasitelkiant žaidimo metodus, kūrybines veiklas iš antrinių žaliavų ir skatinant ekologinį sąmoningumą bei tvarų gyvenimo būdą.
VšĮ Miesto idėjų namai "Žaisti lengva" veiklą vykdo jau penkti metai. ŽAISTI LENGVA – tai sąmoningo tvarumo ir kūrybiško ugdymo projektas, kviečiantis vaikus pažinti pasaulį per kūrybą, žaidimą ir pagarbą aplinkai. Visi žaislai yra pagaminti rankomis, pasitelkiant antrines žaliavas – kartono dėžes, pakuotes, perdengimo plokštes. Paprastos, iš pirmo žvilgsnio nereikalingos medžiagos virsta unikaliais lavinamaisiais žaislais. Kurdami žaislus patys, vaikai tampa ne tik žaidimo dalyviais, bet ir kūrėjais. Jie lavina: motorinius įgūdžius (kirpdami, klijuodami, konstruodami); kasdienius gebėjimus (planuodami, priimdami sprendimus); bendravimo įgūdžius (mokydamiesi dirbti komandoje, dalintis idėjomis); probleminį mąstymą ir kūrybiškumą (ieškodami naujų sprendimų); emocinius ir socialinius įgūdžius (ugdomi empatija, pagarba sau ir kitiems). Ši veikla – ne tik smagus užsiėmimas,
bet ir prasminga kasdienybės dalis. Ji padeda vaikams suprasti, kad žaislai gali būti sukurti iš to, kas mus supa, o kūrybiškumas slypi paprastume. Projektas mažina socialinę atskirtį, nes žaislų gamybai nereikia didelių išlaidų, o pats procesas tampa prieinamas kiekvienam vaikui.
</t>
    </r>
    <r>
      <rPr>
        <b/>
        <sz val="11"/>
        <rFont val="Times New Roman"/>
        <family val="1"/>
        <charset val="186"/>
      </rPr>
      <t>Projekto veiklos:</t>
    </r>
    <r>
      <rPr>
        <sz val="11"/>
        <rFont val="Times New Roman"/>
        <family val="1"/>
        <charset val="186"/>
      </rPr>
      <t xml:space="preserve">
1.  Edukacijos - vaikai sukuria unikalias žaidimo priemones iš nereikalingų medžiagų, kurios panaudojamos tolesnėse veiklose ar bendruomenės erdvėse.
2. Dienos stovykla vyksianti 5 dienas - Vaikų dieninė stovykla tęs edukacijų užsiėmimus, taip pat bus įtrauktos papildomos veiklos:
   - Kūrybinės dirbtuvės ir meno veiklos
   - Sporto ir aktyvaus laisvalaikio veiklos
   - Socialinių ryšių stiprinimo veiklos
   - Skaitymo ar pasakų vakarai vaikams
   - Ekskursijos ir pažintinės išvykos į muziejų bei istorines miesto vietas
   - Ekskursijų atributikos kūrimas
  - Gamtos veiklos
3. Stacionari stovykla vaikams su tėvais </t>
    </r>
  </si>
  <si>
    <r>
      <rPr>
        <b/>
        <sz val="11"/>
        <rFont val="Times New Roman"/>
        <family val="1"/>
        <charset val="186"/>
      </rPr>
      <t>Produkto stebėsenos rodikliai:</t>
    </r>
    <r>
      <rPr>
        <sz val="11"/>
        <rFont val="Times New Roman"/>
        <family val="1"/>
        <charset val="186"/>
      </rPr>
      <t xml:space="preserve">
1. BIVP projektų veiklų dalyviai (įskaitant visas tikslines grupes) - 50 asm.
2. Bendruomenės inicijuotos vietos plėtros projektai, kuriuos įgyvendino nevyriausybinės organizacijos ir (arba) kurie įgyvendinti kartu su partneriu - 1vnt.
</t>
    </r>
  </si>
  <si>
    <t>VšĮ "Užimtumo namai"
305213343
Dukstynėlės 4-oji g. 14, 20189 Varkališkių k., Vidiškių sen., Ukmergės r. sav.
Vadovas, Aurelijus Deviatnikovas
+370 611 55986
uzimtumonamai@gmail.com</t>
  </si>
  <si>
    <t>nėra</t>
  </si>
  <si>
    <t>„Socialinės ekonomikos perspektyvos Ukmergei“</t>
  </si>
  <si>
    <r>
      <rPr>
        <b/>
        <sz val="11"/>
        <color theme="1"/>
        <rFont val="Times New Roman"/>
        <family val="1"/>
        <charset val="186"/>
      </rPr>
      <t>Projekto tikslas -</t>
    </r>
    <r>
      <rPr>
        <sz val="11"/>
        <color theme="1"/>
        <rFont val="Times New Roman"/>
        <family val="1"/>
        <charset val="186"/>
      </rPr>
      <t xml:space="preserve"> atlikti socialinio verslo plėtros galimybių analizę Ukmergės mieste, vertinant tris socialinio verslo modelius – įterptinį, integruotą ir išorinį – ir sukurti praktines rekomendacijas, kaip VšĮ „Užimtumo namai“ gali tvariai plėtoti veiklas, įtraukiant socialinę atskirtį patiriančius asmenis į bendruomenės gyvenimą bei darbo rinką.
</t>
    </r>
    <r>
      <rPr>
        <b/>
        <sz val="11"/>
        <color theme="1"/>
        <rFont val="Times New Roman"/>
        <family val="1"/>
        <charset val="186"/>
      </rPr>
      <t>Projekto problema</t>
    </r>
    <r>
      <rPr>
        <sz val="11"/>
        <color theme="1"/>
        <rFont val="Times New Roman"/>
        <family val="1"/>
        <charset val="186"/>
      </rPr>
      <t xml:space="preserve">
1. Socialinės įtraukties iššūkiai
• Ukmergės mieste ir rajone gyvena reikšminga dalis žmonių su negalia ar socialiniais sunkumais. Statistikos duomenimis, darbingo amžiaus žmonių su negalia
užimtumo lygis Lietuvoje 2023 m. buvo tik 29,5 %, kai bendras užimtumas siekė virš 77 %. Tai reiškia, kad daugiau nei du trečdaliai darbingo amžiaus neįgaliųjų lieka už darbo
rinkos ribų.
• Žmonės su psichine ar protine negalia dažnai patiria socialinę atskirtį, stigmatizaciją, o jų integracija į bendruomenės veiklas ir užimtumą yra ribota.
2. Socialinio verslo plėtros galimybių stoka
• Nors Lietuvoje socialinis verslas yra auganti kryptis, Ukmergės mieste jo plėtra yra fragmentiška ir neišnaudota. Dauguma iniciatyvų susiduria su tvarumo problema –trūksta aiškių verslo modelių, veiklos dažnai priklauso tik nuo projektinio finansavimo.
• VšĮ „Užimtumo namai“ jau dabar taiko socialinio verslo principus (dirbtuvės, užimtumo veiklos, produktų realizacija), tačiau veiklai plečiant būtina įvertinti, koks
modelis – įterptinis, integruotas ar išorinis – būtų tinkamiausias siekiant ilgalaikio poveikio.
3. Neaiškumas dėl tinkamiausio socialinio verslo modelio
• Įterptinis modelis – kai socialinis poveikis tiesiogiai įtrauktas į organizacijos pagrindinę veiklą (pvz., dirbtuvės, kuriose dirba tikslinė grupė).
• Integruotas modelis – kai socialinis poveikis integruojamas į tradicinę verslo veiklą (pvz., produktų pardavimai, paslaugos, kuriose dalyvauja tikslinė grupė kartu su
kitais darbuotojais).
• Išorinis modelis – kai pelno dalis iš kitų veiklų nukreipiama socialiniam tikslui (pvz., dalis pelno iš prekybos ar paslaugų finansuoja socialines veiklas).
</t>
    </r>
    <r>
      <rPr>
        <b/>
        <sz val="11"/>
        <color theme="1"/>
        <rFont val="Times New Roman"/>
        <family val="1"/>
        <charset val="186"/>
      </rPr>
      <t xml:space="preserve">Šiuo metu Ukmergėje nėra atlikta sisteminė analizė, kokį modelį pritaikius būtų pasiektas didžiausias poveikis vietos bendruomenei, užimtumo plėtrai ir socialinei integracijai.
Prjekto veiklos:
</t>
    </r>
    <r>
      <rPr>
        <sz val="11"/>
        <color theme="1"/>
        <rFont val="Times New Roman"/>
        <family val="1"/>
        <charset val="186"/>
      </rPr>
      <t xml:space="preserve">1. Socialinio verslo galimybių analizė (I dalis)
2. Bendruomenės įtraukimo ir edukacinės veiklos (II dalis) - Socialinės ekonomikos mokymai
3. Bendruomenės įtraukimo ir edukaciveiklos (II dalis) - atvira diskusija/kūrybinė dirbtuvė
</t>
    </r>
  </si>
  <si>
    <t>Ukmergės rajono jaunimo organizacijų sąjunga "Apskritasis stalas"
300946690
Smėlyno g. 13, 20186 Dukstynos k., Vidiškių sen., Ukmergės r. sav.
Vadovas, Simonas Kalesnykas
+370 690 23135
s.kalesnykas@gmail.com</t>
  </si>
  <si>
    <t>"Nezombėk: jaunimo politika ir galimybės"</t>
  </si>
  <si>
    <r>
      <rPr>
        <b/>
        <sz val="11"/>
        <rFont val="Times New Roman"/>
        <family val="1"/>
        <charset val="186"/>
      </rPr>
      <t>Projekto tikslas -</t>
    </r>
    <r>
      <rPr>
        <sz val="11"/>
        <rFont val="Times New Roman"/>
        <family val="1"/>
        <charset val="186"/>
      </rPr>
      <t xml:space="preserve"> stiprinti Ukmergės rajono jaunimo įtrauktį, kompetencijas ir atstovavimą, sudarant sąlygas aktyvesniam dalyvavimui bendruomenės ir savivaldos procesuose. Projektu siekiama ugdyti jaunimo organizacijų narių bendradarbiavimo ir lyderystės gebėjimus, suteikti jaunuoliams praktinių patirčių per mokymus, paskaitas, konsultacijas ir simuliacijas bei skatinti jų įsitraukimą į pilietines iniciatyvas. Įgyvendintos veiklos užtikrins ne tik jaunimo balsą sprendimų priėmime, bet ir prisidės prie bendruomenės socialinio atsparumo bei ilgalaikės jaunimo politikos stiprinimo Ukmergėje.
Asociacija Ukmergės rajono jaunimo organizacijų sąjunga „Apskritasis stalas“ (URJOSAS) atstovauja rajono jaunimo interesams regioniniu ir nacionaliniu lygiu, bendradarbiaudama su įvairiomis institucijomis ir organizacijomis. URJOSAS nuosekliai formuoja ir prisideda prie jaunimo politikos gairių rengimo bei jų įgyvendinimo daugiau nei dešimtmetį.
Įgyvendindama Jaunimo reikalų agentūros finansuotą jaunimo dalyvavimo ir atstovavimo stiprinimo projektą „Aktyvus jaunimas Ukmergėje“ (2023–2024), asociacija organizavo mokymų ciklus Jaunimo reikalų tarybai, skėtinių organizacijų nariams, ugdymo įstaigoms ir kitiems suinteresuotiesiems jaunuoliams. Po vykusių susitikimų ir mokymų URJOSAS parengė ir pateikė pozicijas Ukmergės savivaldybės administracijai ir miesto vadovams, taip prisidėdamas prie vietos jaunimo politikos formavimo ir praktinio sprendimų įgyvendinimo.
Ukmergės miesto vietos plėtros strategijos (VVG 2023–2027) analizė ir Ukmergės rajono savivaldybės vieši duomenys atskleidžia susitelkusias problemas, susijusias su jaunimo įtraukimu, užimtumu ir regiono patrauklumu. Jaunimo (16–29 m.) dalis gyventojų reikšmingai sumažėjo, nuolat fiksuojama jaunimo migracija rodo demografinį spaudimą ir mažėjantį jaunų aktyvių bendruomenės narių rezervą. Tokia situacija susilpnina jaunimo balsą sprendimų priėmime, mažina bendruomenės gyvybingumą ir apsunkina tęstinį vietos plėtros planų įgyvendinimą. Identifikuotos priežastys yra daugialypės. Jaunimui trūksta aiškios ir patrauklios informacijos apie galimybes dalyvauti veiklose — tiek apie savivaldybės siūlomas programas, tiek apie nevyriausybinių organizacijų iniciatyvas. Vietos jaunimo darbuotojams ir organizacijoms stinga gebėjimų pritaikyti modernias neformaliojo ugdymo metodikas (žaidimo formas, emocinio intelekto lavinimą, sisteminę mentorystę), todėl jaunimui skirtos veiklos ne visuomet yra pakankamai patrauklios. Trūksta ir viešųjų erdvių bei platformų patyriminiam ugdymui ar diskusijoms su sprendimų priėmėjais, kas riboja galimybes jaunimui praktikuoti pilietines kompetencijas. Psichinės sveikatos ir dėmesingumo stiprinimo prevencinės
priemonės Ukmergėje dar nėra plačiai integruotos, todėl išlieka socialinės izoliacijos ir NEET rizika.
</t>
    </r>
    <r>
      <rPr>
        <b/>
        <sz val="11"/>
        <rFont val="Times New Roman"/>
        <family val="1"/>
        <charset val="186"/>
      </rPr>
      <t xml:space="preserve">Siūlomas projekto sprendimas yra kompaktiška, penkių mėnesių trukmės programa, tiesiogiai adresuojanti identifikuotas problemas per penkias pagrindines veiklas:
</t>
    </r>
    <r>
      <rPr>
        <sz val="11"/>
        <rFont val="Times New Roman"/>
        <family val="1"/>
        <charset val="186"/>
      </rPr>
      <t xml:space="preserve"> (1) Komandos stiprinimo mokymai URJOSAS narių organizacijoms (7 renginiai) padės stiprinti bendradarbiavimą, pasitikėjimą ir komunikaciją tarp organizacijų narių.
(2) Lyderystės paskaitos ir darbas grupėse Ukmergės mokyklose (7 renginiai) sustiprins mokinių savivaldų narius, skatins pasitikėjimą ir gebėjimą prisiimti atsakomybę. 
(3) Jaunimo politikos ir lyderystės skatinimo diena su Jaunimo reikalų tarybos simuliacija (1 renginys) suteiks galimybę jaunuoliams praktiškai išbandyti sprendimų priėmimo procesus.
(4) Individualios jaunimokonsultacijos (14 jaunuolių, kiekvienam po 4 kartus) užtikrins personalizuotą pagalbą motyvuotiems jaunuoliams karjeros, pilietiškumo ir savanorystės klausimais.
(5) Baigiamasis viešas renginys (1 festivalis) bus jaunimo politikos sklaidos ir galimybių platforma, sujungsianti projekto rezultatus, viešąją diskusiją ir bendruomenės įtraukimą. 
Šių priemonių sinergija leis ugdyti jaunimo kompetencijas, mažinti izoliaciją ir sustiprinti organizacijų gebėjimus.</t>
    </r>
  </si>
  <si>
    <r>
      <rPr>
        <b/>
        <sz val="11"/>
        <rFont val="Times New Roman"/>
        <family val="1"/>
        <charset val="186"/>
      </rPr>
      <t>Produkto stebėsenos rodikliai:</t>
    </r>
    <r>
      <rPr>
        <sz val="11"/>
        <rFont val="Times New Roman"/>
        <family val="1"/>
        <charset val="186"/>
      </rPr>
      <t xml:space="preserve">
1. BIVP projektų veiklų dalyviai (įskaitant visas tikslines grupes) - 200 asm.
2. Bendruomenės inicijuotos vietos plėtros projektai, kuriuos įgyvendino nevyriausybinės organizacijos ir (arba) kurie įgyvendinti kartu su partneriu - 1vnt.
</t>
    </r>
  </si>
  <si>
    <r>
      <rPr>
        <b/>
        <sz val="11"/>
        <color theme="1"/>
        <rFont val="Times New Roman"/>
        <family val="1"/>
        <charset val="186"/>
      </rPr>
      <t>Produkto stebėsenos rodikliai:</t>
    </r>
    <r>
      <rPr>
        <sz val="11"/>
        <color theme="1"/>
        <rFont val="Times New Roman"/>
        <family val="1"/>
        <charset val="186"/>
      </rPr>
      <t xml:space="preserve">
1. BIVP projektų veiklų dalyviai (įskaitant visas tikslines grupes) - 25 asm.
2. Bendruomenės inicijuotos vietos plėtros projektai, kuriuos įgyvendino nevyriausybinės organizacijos ir (arba) kurie įgyvendinti kartu su partneriu - 1vnt.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</si>
</sst>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sz val="10"/>
      <color rgb="FFFF0000"/>
      <name val="Times New Roman"/>
      <family val="1"/>
      <charset val="186"/>
    </font>
    <font>
      <b/>
      <u/>
      <sz val="14"/>
      <color theme="1"/>
      <name val="Times New Roman"/>
      <family val="1"/>
      <charset val="186"/>
    </font>
    <font>
      <sz val="11"/>
      <name val="Times New Roman"/>
      <family val="1"/>
      <charset val="186"/>
    </font>
    <font>
      <sz val="11"/>
      <color theme="1"/>
      <name val="Times New Roman"/>
      <family val="1"/>
      <charset val="186"/>
    </font>
    <font>
      <sz val="11"/>
      <name val="Times New Roman"/>
      <family val="1"/>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60">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1" fillId="0" borderId="9" xfId="1" applyFont="1" applyBorder="1" applyAlignment="1">
      <alignment horizontal="center" wrapText="1"/>
    </xf>
    <xf numFmtId="1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2" fillId="0" borderId="0" xfId="1" applyFont="1" applyAlignment="1">
      <alignment horizontal="center" wrapText="1"/>
    </xf>
    <xf numFmtId="0" fontId="13" fillId="0" borderId="0" xfId="1" applyFont="1" applyAlignment="1">
      <alignment horizontal="center" wrapText="1"/>
    </xf>
    <xf numFmtId="0" fontId="3" fillId="0" borderId="8" xfId="1" applyFont="1" applyBorder="1" applyAlignment="1">
      <alignment horizontal="center" wrapText="1"/>
    </xf>
    <xf numFmtId="4" fontId="9" fillId="3" borderId="1" xfId="0" applyNumberFormat="1" applyFont="1" applyFill="1" applyBorder="1" applyAlignment="1">
      <alignment horizontal="center" vertical="center" wrapText="1"/>
    </xf>
    <xf numFmtId="4" fontId="11" fillId="3" borderId="1" xfId="1" applyNumberFormat="1" applyFont="1" applyFill="1" applyBorder="1" applyAlignment="1">
      <alignment horizontal="center" vertical="top" wrapText="1"/>
    </xf>
    <xf numFmtId="4" fontId="11" fillId="3" borderId="1" xfId="1" applyNumberFormat="1" applyFont="1" applyFill="1" applyBorder="1" applyAlignment="1">
      <alignment horizontal="center" vertical="center"/>
    </xf>
    <xf numFmtId="0" fontId="16" fillId="0" borderId="1" xfId="0" applyFont="1" applyBorder="1" applyAlignment="1">
      <alignment horizontal="left" vertical="top" wrapText="1"/>
    </xf>
    <xf numFmtId="0" fontId="16" fillId="0" borderId="6" xfId="0" applyFont="1" applyBorder="1" applyAlignment="1">
      <alignment horizontal="center" vertical="top" wrapText="1"/>
    </xf>
    <xf numFmtId="0" fontId="16" fillId="0" borderId="5" xfId="0" applyFont="1" applyBorder="1" applyAlignment="1">
      <alignment horizontal="center" vertical="top" wrapText="1"/>
    </xf>
    <xf numFmtId="0" fontId="16" fillId="0" borderId="5" xfId="0" applyFont="1" applyBorder="1" applyAlignment="1">
      <alignment horizontal="left" vertical="top" wrapText="1"/>
    </xf>
    <xf numFmtId="0" fontId="16" fillId="0" borderId="1" xfId="0" applyFont="1" applyBorder="1" applyAlignment="1">
      <alignment horizontal="center" vertical="top" wrapText="1"/>
    </xf>
    <xf numFmtId="0" fontId="7" fillId="0" borderId="1" xfId="0" applyFont="1" applyBorder="1"/>
    <xf numFmtId="4" fontId="16" fillId="0" borderId="6" xfId="0" applyNumberFormat="1" applyFont="1" applyBorder="1" applyAlignment="1">
      <alignment horizontal="center" vertical="top" wrapText="1"/>
    </xf>
    <xf numFmtId="4" fontId="16" fillId="0" borderId="5" xfId="0" applyNumberFormat="1" applyFont="1" applyBorder="1" applyAlignment="1">
      <alignment horizontal="center" vertical="top" wrapText="1"/>
    </xf>
    <xf numFmtId="0" fontId="17" fillId="0" borderId="1" xfId="0" applyFont="1" applyBorder="1" applyAlignment="1">
      <alignment horizontal="center" vertical="top" wrapText="1"/>
    </xf>
    <xf numFmtId="4" fontId="16" fillId="0" borderId="4" xfId="0" applyNumberFormat="1" applyFont="1" applyBorder="1" applyAlignment="1">
      <alignment horizontal="center" vertical="top" wrapText="1"/>
    </xf>
    <xf numFmtId="0" fontId="0" fillId="0" borderId="6" xfId="0" applyBorder="1" applyAlignment="1">
      <alignment horizontal="center" vertical="top" wrapText="1"/>
    </xf>
    <xf numFmtId="0" fontId="16" fillId="0" borderId="4" xfId="0" applyFont="1" applyBorder="1" applyAlignment="1">
      <alignment horizontal="center" vertical="top" wrapText="1"/>
    </xf>
    <xf numFmtId="0" fontId="16" fillId="0" borderId="6" xfId="0" applyFont="1" applyBorder="1" applyAlignment="1">
      <alignment horizontal="center" vertical="top" wrapText="1"/>
    </xf>
    <xf numFmtId="0" fontId="15" fillId="0" borderId="4" xfId="0" applyFont="1" applyBorder="1" applyAlignment="1">
      <alignment horizontal="left" vertical="top" wrapText="1"/>
    </xf>
    <xf numFmtId="0" fontId="16" fillId="0" borderId="6" xfId="0" applyFont="1" applyBorder="1" applyAlignment="1">
      <alignment horizontal="left" vertical="top" wrapText="1"/>
    </xf>
    <xf numFmtId="0" fontId="15" fillId="0" borderId="1" xfId="1" applyFont="1" applyBorder="1" applyAlignment="1">
      <alignment horizontal="left" vertical="top" wrapText="1"/>
    </xf>
    <xf numFmtId="0" fontId="16" fillId="0" borderId="1" xfId="0" applyFont="1" applyBorder="1" applyAlignment="1">
      <alignment horizontal="left" vertical="top" wrapText="1"/>
    </xf>
    <xf numFmtId="4" fontId="15" fillId="0" borderId="1" xfId="1" applyNumberFormat="1" applyFont="1" applyBorder="1" applyAlignment="1">
      <alignment horizontal="center" vertical="top" wrapText="1"/>
    </xf>
    <xf numFmtId="0" fontId="0" fillId="0" borderId="1" xfId="0" applyBorder="1" applyAlignment="1">
      <alignment horizontal="center" vertical="top" wrapText="1"/>
    </xf>
    <xf numFmtId="0" fontId="15" fillId="0" borderId="1" xfId="1" applyFont="1" applyBorder="1" applyAlignment="1">
      <alignment horizontal="center" vertical="top" wrapText="1"/>
    </xf>
    <xf numFmtId="0" fontId="15" fillId="0" borderId="1" xfId="0" applyFont="1" applyBorder="1" applyAlignment="1">
      <alignment horizontal="center" vertical="top" wrapText="1"/>
    </xf>
    <xf numFmtId="0" fontId="15" fillId="0" borderId="4" xfId="0" applyFont="1" applyBorder="1" applyAlignment="1">
      <alignment horizontal="center" vertical="top" wrapText="1"/>
    </xf>
    <xf numFmtId="0" fontId="15" fillId="0" borderId="4" xfId="1" applyFont="1" applyBorder="1"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left" vertical="top" wrapText="1"/>
    </xf>
    <xf numFmtId="4" fontId="15" fillId="0" borderId="4" xfId="1" applyNumberFormat="1" applyFont="1" applyBorder="1" applyAlignment="1">
      <alignment horizontal="center" vertical="top" wrapText="1"/>
    </xf>
    <xf numFmtId="0" fontId="2" fillId="0" borderId="0" xfId="1" applyFont="1" applyAlignment="1">
      <alignment horizontal="left" vertical="top" wrapText="1"/>
    </xf>
    <xf numFmtId="0" fontId="9" fillId="0" borderId="0" xfId="0" applyFont="1" applyAlignment="1">
      <alignment horizontal="center" wrapText="1"/>
    </xf>
    <xf numFmtId="0" fontId="9" fillId="0" borderId="0" xfId="0" applyFont="1" applyAlignment="1">
      <alignment horizontal="left"/>
    </xf>
    <xf numFmtId="0" fontId="14" fillId="0" borderId="9" xfId="0" applyFont="1" applyBorder="1" applyAlignment="1">
      <alignment horizontal="center"/>
    </xf>
    <xf numFmtId="0" fontId="10" fillId="0" borderId="8" xfId="0" applyFont="1" applyBorder="1" applyAlignment="1">
      <alignment horizontal="center" vertical="top"/>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15" fillId="0" borderId="4" xfId="1" applyFont="1" applyBorder="1" applyAlignment="1">
      <alignment horizontal="center" vertical="top" wrapText="1"/>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12" zoomScale="70" zoomScaleNormal="70" zoomScaleSheetLayoutView="80" zoomScalePageLayoutView="30" workbookViewId="0">
      <selection activeCell="E13" sqref="E13:E14"/>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44.6328125" style="1" customWidth="1"/>
    <col min="6" max="6" width="26.453125" style="1" customWidth="1"/>
    <col min="7" max="7" width="20.81640625" style="1" customWidth="1"/>
    <col min="8" max="8" width="134.453125" style="1" customWidth="1"/>
    <col min="9" max="9" width="43.81640625" style="1" customWidth="1"/>
    <col min="10" max="10" width="21.26953125" style="1" customWidth="1"/>
    <col min="11" max="11" width="39.26953125" style="1" customWidth="1"/>
    <col min="12" max="12" width="19.90625" style="1" customWidth="1"/>
    <col min="13" max="13" width="17.81640625" style="1" customWidth="1"/>
    <col min="14" max="14" width="13.453125" style="1" customWidth="1"/>
    <col min="15" max="16384" width="9.08984375" style="1"/>
  </cols>
  <sheetData>
    <row r="1" spans="1:14" ht="42.65" customHeight="1" x14ac:dyDescent="0.3">
      <c r="K1" s="46" t="s">
        <v>21</v>
      </c>
      <c r="L1" s="46"/>
      <c r="M1" s="46"/>
    </row>
    <row r="2" spans="1:14" ht="20.25" customHeight="1" x14ac:dyDescent="0.3">
      <c r="A2" s="48"/>
      <c r="B2" s="48"/>
      <c r="C2" s="48"/>
      <c r="D2" s="48"/>
      <c r="E2" s="48"/>
      <c r="F2" s="48"/>
      <c r="G2" s="48"/>
      <c r="H2" s="48"/>
      <c r="I2" s="48"/>
      <c r="J2" s="48"/>
      <c r="K2" s="48"/>
      <c r="L2" s="48"/>
      <c r="M2" s="48"/>
    </row>
    <row r="3" spans="1:14" ht="17.25" customHeight="1" x14ac:dyDescent="0.35">
      <c r="A3" s="8"/>
      <c r="B3" s="8"/>
      <c r="C3" s="49" t="s">
        <v>23</v>
      </c>
      <c r="D3" s="49"/>
      <c r="E3" s="49"/>
      <c r="F3" s="49"/>
      <c r="G3" s="49"/>
      <c r="H3" s="49"/>
      <c r="I3" s="49"/>
      <c r="J3" s="49"/>
    </row>
    <row r="4" spans="1:14" ht="23.25" customHeight="1" x14ac:dyDescent="0.3">
      <c r="A4" s="8"/>
      <c r="B4" s="8"/>
      <c r="C4" s="50" t="s">
        <v>19</v>
      </c>
      <c r="D4" s="50"/>
      <c r="E4" s="50"/>
      <c r="F4" s="50"/>
      <c r="G4" s="50"/>
      <c r="H4" s="50"/>
      <c r="I4" s="50"/>
      <c r="J4" s="50"/>
    </row>
    <row r="5" spans="1:14" ht="61.75" customHeight="1" x14ac:dyDescent="0.3">
      <c r="K5" s="15" t="s">
        <v>22</v>
      </c>
      <c r="L5" s="14"/>
      <c r="M5" s="14"/>
    </row>
    <row r="6" spans="1:14" s="2" customFormat="1" ht="25.5" customHeight="1" x14ac:dyDescent="0.3">
      <c r="A6" s="47" t="s">
        <v>17</v>
      </c>
      <c r="B6" s="47"/>
      <c r="C6" s="47"/>
      <c r="D6" s="47"/>
      <c r="E6" s="47"/>
      <c r="F6" s="47"/>
      <c r="G6" s="47"/>
      <c r="H6" s="47"/>
      <c r="I6" s="47"/>
      <c r="J6" s="47"/>
      <c r="K6" s="47"/>
      <c r="L6" s="47"/>
      <c r="M6" s="47"/>
    </row>
    <row r="7" spans="1:14" s="3" customFormat="1" ht="27" customHeight="1" x14ac:dyDescent="0.3">
      <c r="A7" s="9"/>
      <c r="B7" s="9"/>
      <c r="C7" s="9"/>
      <c r="D7" s="9"/>
      <c r="E7" s="9"/>
      <c r="F7" s="9"/>
      <c r="G7" s="10" t="s">
        <v>24</v>
      </c>
      <c r="H7" s="9"/>
      <c r="J7" s="9"/>
      <c r="K7" s="9"/>
      <c r="L7" s="9"/>
      <c r="M7" s="9"/>
    </row>
    <row r="8" spans="1:14" s="3" customFormat="1" ht="27" customHeight="1" x14ac:dyDescent="0.3">
      <c r="A8" s="9"/>
      <c r="B8" s="9"/>
      <c r="C8" s="9"/>
      <c r="D8" s="9"/>
      <c r="E8" s="9"/>
      <c r="F8" s="9"/>
      <c r="G8" s="16" t="s">
        <v>6</v>
      </c>
      <c r="H8" s="9"/>
      <c r="J8" s="9"/>
      <c r="K8" s="9"/>
      <c r="L8" s="9"/>
      <c r="M8" s="9"/>
    </row>
    <row r="9" spans="1:14" s="2" customFormat="1" ht="14.25" customHeight="1" x14ac:dyDescent="0.3">
      <c r="A9" s="9"/>
      <c r="B9" s="9"/>
      <c r="C9" s="9"/>
      <c r="D9" s="9"/>
      <c r="E9" s="9"/>
      <c r="F9" s="9"/>
      <c r="H9" s="9"/>
      <c r="J9" s="9"/>
      <c r="K9" s="9"/>
      <c r="L9" s="9"/>
      <c r="M9" s="9"/>
    </row>
    <row r="10" spans="1:14" s="2" customFormat="1" ht="27" customHeight="1" x14ac:dyDescent="0.3">
      <c r="A10" s="53" t="s">
        <v>0</v>
      </c>
      <c r="B10" s="51" t="s">
        <v>8</v>
      </c>
      <c r="C10" s="51" t="s">
        <v>10</v>
      </c>
      <c r="D10" s="51" t="s">
        <v>20</v>
      </c>
      <c r="E10" s="53" t="s">
        <v>4</v>
      </c>
      <c r="F10" s="51" t="s">
        <v>16</v>
      </c>
      <c r="G10" s="53" t="s">
        <v>7</v>
      </c>
      <c r="H10" s="51" t="s">
        <v>15</v>
      </c>
      <c r="I10" s="51" t="s">
        <v>3</v>
      </c>
      <c r="J10" s="56" t="s">
        <v>13</v>
      </c>
      <c r="K10" s="57"/>
      <c r="L10" s="57"/>
      <c r="M10" s="51" t="s">
        <v>9</v>
      </c>
      <c r="N10" s="51" t="s">
        <v>14</v>
      </c>
    </row>
    <row r="11" spans="1:14" s="2" customFormat="1" ht="119.25" customHeight="1" x14ac:dyDescent="0.3">
      <c r="A11" s="51"/>
      <c r="B11" s="58"/>
      <c r="C11" s="58"/>
      <c r="D11" s="52"/>
      <c r="E11" s="51"/>
      <c r="F11" s="58"/>
      <c r="G11" s="51"/>
      <c r="H11" s="52"/>
      <c r="I11" s="52"/>
      <c r="J11" s="6" t="s">
        <v>2</v>
      </c>
      <c r="K11" s="6" t="s">
        <v>18</v>
      </c>
      <c r="L11" s="6" t="s">
        <v>5</v>
      </c>
      <c r="M11" s="52"/>
      <c r="N11" s="52"/>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2" customFormat="1" ht="332" customHeight="1" x14ac:dyDescent="0.3">
      <c r="A13" s="31" t="s">
        <v>25</v>
      </c>
      <c r="B13" s="31" t="s">
        <v>28</v>
      </c>
      <c r="C13" s="31" t="s">
        <v>29</v>
      </c>
      <c r="D13" s="31" t="s">
        <v>33</v>
      </c>
      <c r="E13" s="41" t="s">
        <v>34</v>
      </c>
      <c r="F13" s="31" t="s">
        <v>36</v>
      </c>
      <c r="G13" s="31" t="s">
        <v>35</v>
      </c>
      <c r="H13" s="33" t="s">
        <v>37</v>
      </c>
      <c r="I13" s="35" t="s">
        <v>38</v>
      </c>
      <c r="J13" s="29">
        <f>+K13+L13</f>
        <v>34876.65</v>
      </c>
      <c r="K13" s="29">
        <v>32086.52</v>
      </c>
      <c r="L13" s="29">
        <v>2790.13</v>
      </c>
      <c r="M13" s="31" t="s">
        <v>26</v>
      </c>
      <c r="N13" s="31">
        <v>60</v>
      </c>
    </row>
    <row r="14" spans="1:14" s="2" customFormat="1" ht="55.5" customHeight="1" x14ac:dyDescent="0.3">
      <c r="A14" s="32"/>
      <c r="B14" s="32"/>
      <c r="C14" s="32"/>
      <c r="D14" s="32"/>
      <c r="E14" s="30"/>
      <c r="F14" s="32"/>
      <c r="G14" s="32"/>
      <c r="H14" s="34"/>
      <c r="I14" s="36"/>
      <c r="J14" s="32"/>
      <c r="K14" s="32"/>
      <c r="L14" s="30"/>
      <c r="M14" s="30"/>
      <c r="N14" s="30"/>
    </row>
    <row r="15" spans="1:14" s="2" customFormat="1" ht="409.5" customHeight="1" x14ac:dyDescent="0.3">
      <c r="A15" s="22" t="s">
        <v>27</v>
      </c>
      <c r="B15" s="22" t="s">
        <v>28</v>
      </c>
      <c r="C15" s="22" t="s">
        <v>30</v>
      </c>
      <c r="D15" s="24" t="s">
        <v>33</v>
      </c>
      <c r="E15" s="24" t="s">
        <v>39</v>
      </c>
      <c r="F15" s="24" t="s">
        <v>40</v>
      </c>
      <c r="G15" s="22" t="s">
        <v>41</v>
      </c>
      <c r="H15" s="23" t="s">
        <v>42</v>
      </c>
      <c r="I15" s="20" t="s">
        <v>47</v>
      </c>
      <c r="J15" s="27">
        <f>SUM(K15:L15)</f>
        <v>34352.639999999999</v>
      </c>
      <c r="K15" s="26">
        <v>31604.43</v>
      </c>
      <c r="L15" s="26">
        <v>2748.21</v>
      </c>
      <c r="M15" s="21" t="s">
        <v>26</v>
      </c>
      <c r="N15" s="21">
        <v>50</v>
      </c>
    </row>
    <row r="16" spans="1:14" s="5" customFormat="1" ht="409.5" customHeight="1" x14ac:dyDescent="0.3">
      <c r="A16" s="59" t="s">
        <v>31</v>
      </c>
      <c r="B16" s="59" t="s">
        <v>28</v>
      </c>
      <c r="C16" s="31" t="s">
        <v>32</v>
      </c>
      <c r="D16" s="39" t="s">
        <v>33</v>
      </c>
      <c r="E16" s="28" t="s">
        <v>43</v>
      </c>
      <c r="F16" s="40" t="s">
        <v>40</v>
      </c>
      <c r="G16" s="41" t="s">
        <v>44</v>
      </c>
      <c r="H16" s="42" t="s">
        <v>45</v>
      </c>
      <c r="I16" s="35" t="s">
        <v>46</v>
      </c>
      <c r="J16" s="45">
        <f>+K16+L16</f>
        <v>32191.5</v>
      </c>
      <c r="K16" s="37">
        <v>29616.18</v>
      </c>
      <c r="L16" s="37">
        <v>2575.3200000000002</v>
      </c>
      <c r="M16" s="39" t="s">
        <v>26</v>
      </c>
      <c r="N16" s="39">
        <v>60</v>
      </c>
    </row>
    <row r="17" spans="1:14" s="5" customFormat="1" ht="109" customHeight="1" x14ac:dyDescent="0.3">
      <c r="A17" s="30"/>
      <c r="B17" s="30"/>
      <c r="C17" s="32"/>
      <c r="D17" s="38"/>
      <c r="E17" s="25"/>
      <c r="F17" s="38"/>
      <c r="G17" s="30"/>
      <c r="H17" s="43"/>
      <c r="I17" s="44"/>
      <c r="J17" s="30"/>
      <c r="K17" s="38"/>
      <c r="L17" s="38"/>
      <c r="M17" s="38"/>
      <c r="N17" s="38"/>
    </row>
    <row r="18" spans="1:14" ht="30.75" customHeight="1" x14ac:dyDescent="0.3">
      <c r="A18" s="54" t="s">
        <v>1</v>
      </c>
      <c r="B18" s="55"/>
      <c r="C18" s="55"/>
      <c r="D18" s="55"/>
      <c r="E18" s="55"/>
      <c r="F18" s="55"/>
      <c r="G18" s="55"/>
      <c r="H18" s="55"/>
      <c r="I18" s="55"/>
      <c r="J18" s="17">
        <f>+J16+J15+J13</f>
        <v>101420.79000000001</v>
      </c>
      <c r="K18" s="17">
        <f>+K16+K15+K13</f>
        <v>93307.13</v>
      </c>
      <c r="L18" s="17">
        <f>+L16+L15+L13</f>
        <v>8113.6600000000008</v>
      </c>
      <c r="M18" s="11"/>
      <c r="N18" s="11"/>
    </row>
    <row r="19" spans="1:14" ht="30.75" customHeight="1" x14ac:dyDescent="0.3">
      <c r="A19" s="54" t="s">
        <v>11</v>
      </c>
      <c r="B19" s="55"/>
      <c r="C19" s="55"/>
      <c r="D19" s="55"/>
      <c r="E19" s="55"/>
      <c r="F19" s="55"/>
      <c r="G19" s="55"/>
      <c r="H19" s="55"/>
      <c r="I19" s="55"/>
      <c r="J19" s="17"/>
      <c r="K19" s="17"/>
      <c r="L19" s="17"/>
      <c r="M19" s="11"/>
      <c r="N19" s="11"/>
    </row>
    <row r="20" spans="1:14" ht="27" customHeight="1" x14ac:dyDescent="0.3">
      <c r="A20" s="54" t="s">
        <v>12</v>
      </c>
      <c r="B20" s="55"/>
      <c r="C20" s="55"/>
      <c r="D20" s="55"/>
      <c r="E20" s="55"/>
      <c r="F20" s="55"/>
      <c r="G20" s="55"/>
      <c r="H20" s="55"/>
      <c r="I20" s="55"/>
      <c r="J20" s="17">
        <f>+K18</f>
        <v>93307.13</v>
      </c>
      <c r="K20" s="18"/>
      <c r="L20" s="19"/>
      <c r="M20" s="12"/>
      <c r="N20" s="12"/>
    </row>
    <row r="22" spans="1:14" x14ac:dyDescent="0.3">
      <c r="G22" s="13"/>
      <c r="H22" s="13"/>
      <c r="K22" s="4"/>
    </row>
  </sheetData>
  <mergeCells count="47">
    <mergeCell ref="A20:I20"/>
    <mergeCell ref="J10:L10"/>
    <mergeCell ref="A10:A11"/>
    <mergeCell ref="G10:G11"/>
    <mergeCell ref="B10:B11"/>
    <mergeCell ref="D10:D11"/>
    <mergeCell ref="A18:I18"/>
    <mergeCell ref="A19:I19"/>
    <mergeCell ref="C10:C11"/>
    <mergeCell ref="F10:F11"/>
    <mergeCell ref="A16:A17"/>
    <mergeCell ref="B16:B17"/>
    <mergeCell ref="C16:C17"/>
    <mergeCell ref="D16:D17"/>
    <mergeCell ref="E13:E14"/>
    <mergeCell ref="K16:K17"/>
    <mergeCell ref="N10:N11"/>
    <mergeCell ref="E10:E11"/>
    <mergeCell ref="H10:H11"/>
    <mergeCell ref="I10:I11"/>
    <mergeCell ref="M10:M11"/>
    <mergeCell ref="K1:M1"/>
    <mergeCell ref="A6:M6"/>
    <mergeCell ref="A2:M2"/>
    <mergeCell ref="C3:J3"/>
    <mergeCell ref="C4:J4"/>
    <mergeCell ref="L16:L17"/>
    <mergeCell ref="M16:M17"/>
    <mergeCell ref="N16:N17"/>
    <mergeCell ref="F16:F17"/>
    <mergeCell ref="G16:G17"/>
    <mergeCell ref="H16:H17"/>
    <mergeCell ref="I16:I17"/>
    <mergeCell ref="J16:J17"/>
    <mergeCell ref="A13:A14"/>
    <mergeCell ref="B13:B14"/>
    <mergeCell ref="C13:C14"/>
    <mergeCell ref="D13:D14"/>
    <mergeCell ref="K13:K14"/>
    <mergeCell ref="L13:L14"/>
    <mergeCell ref="M13:M14"/>
    <mergeCell ref="N13:N14"/>
    <mergeCell ref="F13:F14"/>
    <mergeCell ref="G13:G14"/>
    <mergeCell ref="H13:H14"/>
    <mergeCell ref="I13:I14"/>
    <mergeCell ref="J13:J14"/>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2026-03-16T11:11:04Z</dcterms:modified>
</cp:coreProperties>
</file>